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185" windowHeight="8610"/>
  </bookViews>
  <sheets>
    <sheet name="List1" sheetId="1" r:id="rId1"/>
  </sheets>
  <definedNames>
    <definedName name="_xlnm.Print_Area" localSheetId="0">List1!$A$1:$F$44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9" i="1"/>
  <c r="E18" i="1"/>
  <c r="F18" i="1"/>
  <c r="D18" i="1"/>
  <c r="D24" i="1"/>
  <c r="E24" i="1"/>
  <c r="F22" i="1"/>
  <c r="E22" i="1"/>
  <c r="D22" i="1"/>
  <c r="D13" i="1"/>
  <c r="F24" i="1" l="1"/>
  <c r="F13" i="1"/>
  <c r="E13" i="1"/>
  <c r="F34" i="1" l="1"/>
  <c r="E26" i="1"/>
  <c r="E34" i="1" s="1"/>
  <c r="E33" i="1" s="1"/>
  <c r="E36" i="1" s="1"/>
  <c r="F33" i="1"/>
  <c r="F36" i="1" s="1"/>
  <c r="D26" i="1" l="1"/>
  <c r="D34" i="1" s="1"/>
  <c r="D36" i="1" l="1"/>
  <c r="D35" i="1"/>
</calcChain>
</file>

<file path=xl/comments1.xml><?xml version="1.0" encoding="utf-8"?>
<comments xmlns="http://schemas.openxmlformats.org/spreadsheetml/2006/main">
  <authors>
    <author>Autor</author>
  </authors>
  <commentList>
    <comment ref="D35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Prostředky na možnou výplatu zbyvajícím minoritním akcionářům. 
</t>
        </r>
      </text>
    </comment>
  </commentList>
</comments>
</file>

<file path=xl/sharedStrings.xml><?xml version="1.0" encoding="utf-8"?>
<sst xmlns="http://schemas.openxmlformats.org/spreadsheetml/2006/main" count="53" uniqueCount="31">
  <si>
    <t>Příjmy</t>
  </si>
  <si>
    <t>paragraf</t>
  </si>
  <si>
    <t>položka</t>
  </si>
  <si>
    <t>Výdaje</t>
  </si>
  <si>
    <t>Rozdíl mezi příjmy a výdaji</t>
  </si>
  <si>
    <t>Název</t>
  </si>
  <si>
    <t>Kč</t>
  </si>
  <si>
    <t>Neinvestiční přijaté transfery od obcí</t>
  </si>
  <si>
    <t>Obecné příjmy a výdaje z finančních operací</t>
  </si>
  <si>
    <t>Pitná voda</t>
  </si>
  <si>
    <t>Financování</t>
  </si>
  <si>
    <t>Příjmy celkem</t>
  </si>
  <si>
    <t>Výdaje celkem</t>
  </si>
  <si>
    <t>Financování celkem</t>
  </si>
  <si>
    <t>Změna stavu krátkodobých prostř. na bank. účtech</t>
  </si>
  <si>
    <t>Vodohospodářský svazek obcí Domažlicka (VSOD)</t>
  </si>
  <si>
    <t>Neinvestiční přijaté transfery</t>
  </si>
  <si>
    <t>Příjmy z úroků</t>
  </si>
  <si>
    <t>Poštovní služby</t>
  </si>
  <si>
    <t>Nákup ostatních služeb</t>
  </si>
  <si>
    <t>Pohoštění</t>
  </si>
  <si>
    <t>Služby peněžních ústavů</t>
  </si>
  <si>
    <t xml:space="preserve">Akt dlouhodob operace řízené likvidity </t>
  </si>
  <si>
    <t>Návrh rozpočtu svazku na rok 2024</t>
  </si>
  <si>
    <t>schválený rozpočet 2023</t>
  </si>
  <si>
    <t>očekávaná skutečnost 2023</t>
  </si>
  <si>
    <t>návrh rozpočtu 2024</t>
  </si>
  <si>
    <t>Vyvěšeno</t>
  </si>
  <si>
    <t>Sejmuto</t>
  </si>
  <si>
    <t>Ve Staňkově dne 7.12.2023</t>
  </si>
  <si>
    <t>Bc.Hana Valachovičová, předsedkyně svazku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</si>
</sst>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B0F0"/>
      <name val="Arial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1" fillId="0" borderId="34" xfId="0" applyFont="1" applyBorder="1"/>
    <xf numFmtId="0" fontId="6" fillId="0" borderId="24" xfId="0" applyFont="1" applyBorder="1" applyAlignment="1">
      <alignment horizontal="center"/>
    </xf>
    <xf numFmtId="4" fontId="2" fillId="0" borderId="5" xfId="0" applyNumberFormat="1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1" fillId="0" borderId="28" xfId="0" applyNumberFormat="1" applyFont="1" applyBorder="1"/>
    <xf numFmtId="4" fontId="4" fillId="0" borderId="0" xfId="0" applyNumberFormat="1" applyFont="1"/>
    <xf numFmtId="4" fontId="2" fillId="0" borderId="13" xfId="0" applyNumberFormat="1" applyFont="1" applyBorder="1"/>
    <xf numFmtId="4" fontId="2" fillId="0" borderId="14" xfId="0" applyNumberFormat="1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6" fillId="0" borderId="25" xfId="0" applyFont="1" applyBorder="1" applyAlignment="1">
      <alignment horizontal="center"/>
    </xf>
    <xf numFmtId="164" fontId="2" fillId="0" borderId="26" xfId="0" applyNumberFormat="1" applyFont="1" applyBorder="1"/>
    <xf numFmtId="164" fontId="1" fillId="0" borderId="28" xfId="0" applyNumberFormat="1" applyFont="1" applyBorder="1"/>
    <xf numFmtId="164" fontId="2" fillId="0" borderId="25" xfId="0" applyNumberFormat="1" applyFont="1" applyBorder="1"/>
    <xf numFmtId="164" fontId="2" fillId="0" borderId="36" xfId="0" applyNumberFormat="1" applyFont="1" applyBorder="1"/>
    <xf numFmtId="4" fontId="2" fillId="0" borderId="2" xfId="0" applyNumberFormat="1" applyFont="1" applyBorder="1"/>
    <xf numFmtId="4" fontId="2" fillId="0" borderId="26" xfId="0" applyNumberFormat="1" applyFont="1" applyBorder="1"/>
    <xf numFmtId="4" fontId="2" fillId="0" borderId="8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25" xfId="0" applyFont="1" applyBorder="1"/>
    <xf numFmtId="4" fontId="2" fillId="0" borderId="4" xfId="0" applyNumberFormat="1" applyFont="1" applyBorder="1"/>
    <xf numFmtId="4" fontId="1" fillId="0" borderId="7" xfId="0" applyNumberFormat="1" applyFont="1" applyBorder="1"/>
    <xf numFmtId="4" fontId="2" fillId="0" borderId="7" xfId="0" applyNumberFormat="1" applyFont="1" applyBorder="1"/>
    <xf numFmtId="4" fontId="1" fillId="0" borderId="9" xfId="0" applyNumberFormat="1" applyFont="1" applyBorder="1"/>
    <xf numFmtId="164" fontId="1" fillId="0" borderId="17" xfId="0" applyNumberFormat="1" applyFont="1" applyBorder="1"/>
    <xf numFmtId="0" fontId="0" fillId="0" borderId="0" xfId="0" applyAlignment="1">
      <alignment horizontal="center"/>
    </xf>
    <xf numFmtId="0" fontId="11" fillId="0" borderId="0" xfId="0" applyFont="1" applyAlignment="1">
      <alignment vertical="center" wrapText="1"/>
    </xf>
    <xf numFmtId="4" fontId="2" fillId="0" borderId="6" xfId="0" applyNumberFormat="1" applyFont="1" applyBorder="1"/>
    <xf numFmtId="164" fontId="1" fillId="3" borderId="36" xfId="0" applyNumberFormat="1" applyFont="1" applyFill="1" applyBorder="1"/>
    <xf numFmtId="16" fontId="0" fillId="0" borderId="0" xfId="0" applyNumberFormat="1"/>
    <xf numFmtId="0" fontId="0" fillId="0" borderId="0" xfId="0" applyAlignment="1">
      <alignment vertical="center" wrapText="1"/>
    </xf>
    <xf numFmtId="4" fontId="2" fillId="0" borderId="0" xfId="0" applyNumberFormat="1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FF"/>
      <color rgb="FFFFFFCC"/>
      <color rgb="FFFC2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28" zoomScaleNormal="100" workbookViewId="0">
      <selection activeCell="A42" sqref="A42:C42"/>
    </sheetView>
  </sheetViews>
  <sheetFormatPr defaultRowHeight="24.95" customHeight="1" x14ac:dyDescent="0.25"/>
  <cols>
    <col min="1" max="2" width="7.7109375" customWidth="1"/>
    <col min="3" max="3" width="42.42578125" customWidth="1"/>
    <col min="4" max="4" width="17.140625" customWidth="1"/>
    <col min="5" max="5" width="18" customWidth="1"/>
    <col min="6" max="6" width="15.140625" customWidth="1"/>
    <col min="11" max="11" width="16.140625" customWidth="1"/>
    <col min="12" max="12" width="15.28515625" customWidth="1"/>
  </cols>
  <sheetData>
    <row r="1" spans="1:11" ht="24.95" customHeight="1" x14ac:dyDescent="0.25">
      <c r="A1" s="1"/>
      <c r="B1" s="1"/>
      <c r="C1" s="1"/>
      <c r="D1" s="1"/>
    </row>
    <row r="2" spans="1:11" ht="24.95" customHeight="1" x14ac:dyDescent="0.25">
      <c r="A2" s="62" t="s">
        <v>15</v>
      </c>
      <c r="B2" s="62"/>
      <c r="C2" s="62"/>
      <c r="D2" s="1"/>
    </row>
    <row r="3" spans="1:11" ht="24.95" customHeight="1" x14ac:dyDescent="0.25">
      <c r="A3" s="1"/>
      <c r="B3" s="1"/>
      <c r="C3" s="1"/>
      <c r="D3" s="1"/>
    </row>
    <row r="4" spans="1:11" ht="24.95" customHeight="1" x14ac:dyDescent="0.25">
      <c r="A4" s="63" t="s">
        <v>23</v>
      </c>
      <c r="B4" s="63"/>
      <c r="C4" s="63"/>
      <c r="D4" s="63"/>
    </row>
    <row r="5" spans="1:11" ht="24.95" customHeight="1" thickBot="1" x14ac:dyDescent="0.3">
      <c r="A5" s="1"/>
      <c r="B5" s="1"/>
      <c r="C5" s="1"/>
      <c r="D5" s="1"/>
    </row>
    <row r="6" spans="1:11" ht="24.95" customHeight="1" x14ac:dyDescent="0.25">
      <c r="A6" s="1"/>
      <c r="B6" s="1"/>
      <c r="C6" s="1"/>
      <c r="D6" s="64" t="s">
        <v>24</v>
      </c>
      <c r="E6" s="64" t="s">
        <v>25</v>
      </c>
      <c r="F6" s="64" t="s">
        <v>26</v>
      </c>
      <c r="K6" s="59"/>
    </row>
    <row r="7" spans="1:11" ht="24.95" customHeight="1" thickBot="1" x14ac:dyDescent="0.3">
      <c r="A7" s="2" t="s">
        <v>0</v>
      </c>
      <c r="B7" s="1"/>
      <c r="C7" s="1"/>
      <c r="D7" s="65"/>
      <c r="E7" s="76"/>
      <c r="F7" s="76"/>
    </row>
    <row r="8" spans="1:11" ht="24.95" customHeight="1" thickBot="1" x14ac:dyDescent="0.3">
      <c r="A8" s="6" t="s">
        <v>1</v>
      </c>
      <c r="B8" s="7" t="s">
        <v>2</v>
      </c>
      <c r="C8" s="8" t="s">
        <v>5</v>
      </c>
      <c r="D8" s="8" t="s">
        <v>6</v>
      </c>
      <c r="E8" s="8" t="s">
        <v>6</v>
      </c>
      <c r="F8" s="24" t="s">
        <v>6</v>
      </c>
    </row>
    <row r="9" spans="1:11" ht="24.95" customHeight="1" x14ac:dyDescent="0.25">
      <c r="A9" s="9"/>
      <c r="B9" s="9"/>
      <c r="C9" s="11" t="s">
        <v>16</v>
      </c>
      <c r="D9" s="50">
        <v>132000</v>
      </c>
      <c r="E9" s="25">
        <v>135000</v>
      </c>
      <c r="F9" s="57">
        <f>F10</f>
        <v>138000</v>
      </c>
    </row>
    <row r="10" spans="1:11" ht="24.95" customHeight="1" thickBot="1" x14ac:dyDescent="0.3">
      <c r="A10" s="10"/>
      <c r="B10" s="10">
        <v>4121</v>
      </c>
      <c r="C10" s="12" t="s">
        <v>7</v>
      </c>
      <c r="D10" s="51">
        <v>132000</v>
      </c>
      <c r="E10" s="26">
        <v>135000</v>
      </c>
      <c r="F10" s="27">
        <v>138000</v>
      </c>
    </row>
    <row r="11" spans="1:11" ht="24.95" customHeight="1" x14ac:dyDescent="0.25">
      <c r="A11" s="9">
        <v>6310</v>
      </c>
      <c r="B11" s="9"/>
      <c r="C11" s="12" t="s">
        <v>8</v>
      </c>
      <c r="D11" s="52">
        <v>65000</v>
      </c>
      <c r="E11" s="45">
        <v>97000</v>
      </c>
      <c r="F11" s="47">
        <v>100000</v>
      </c>
    </row>
    <row r="12" spans="1:11" ht="24.95" customHeight="1" thickBot="1" x14ac:dyDescent="0.3">
      <c r="A12" s="10"/>
      <c r="B12" s="10">
        <v>2141</v>
      </c>
      <c r="C12" s="13" t="s">
        <v>17</v>
      </c>
      <c r="D12" s="53">
        <v>65000</v>
      </c>
      <c r="E12" s="28">
        <v>97000</v>
      </c>
      <c r="F12" s="29">
        <v>100000</v>
      </c>
    </row>
    <row r="13" spans="1:11" ht="24.95" customHeight="1" thickBot="1" x14ac:dyDescent="0.3">
      <c r="A13" s="66" t="s">
        <v>11</v>
      </c>
      <c r="B13" s="67"/>
      <c r="C13" s="68"/>
      <c r="D13" s="30">
        <f>SUM(D9,D11)</f>
        <v>197000</v>
      </c>
      <c r="E13" s="30">
        <f>E9+E11</f>
        <v>232000</v>
      </c>
      <c r="F13" s="31">
        <f>F11+F9</f>
        <v>238000</v>
      </c>
    </row>
    <row r="14" spans="1:11" ht="24.95" customHeight="1" thickBot="1" x14ac:dyDescent="0.3">
      <c r="A14" s="1"/>
      <c r="B14" s="1"/>
      <c r="C14" s="1"/>
      <c r="D14" s="1"/>
      <c r="E14" s="1"/>
      <c r="F14" s="1"/>
    </row>
    <row r="15" spans="1:11" ht="24.95" customHeight="1" x14ac:dyDescent="0.25">
      <c r="A15" s="1"/>
      <c r="B15" s="1"/>
      <c r="C15" s="1"/>
      <c r="D15" s="64" t="s">
        <v>24</v>
      </c>
      <c r="E15" s="64" t="s">
        <v>25</v>
      </c>
      <c r="F15" s="64" t="s">
        <v>26</v>
      </c>
    </row>
    <row r="16" spans="1:11" ht="24.95" customHeight="1" thickBot="1" x14ac:dyDescent="0.3">
      <c r="A16" s="2" t="s">
        <v>3</v>
      </c>
      <c r="B16" s="1"/>
      <c r="C16" s="1"/>
      <c r="D16" s="65"/>
      <c r="E16" s="76"/>
      <c r="F16" s="76"/>
    </row>
    <row r="17" spans="1:6" ht="24.95" customHeight="1" thickBot="1" x14ac:dyDescent="0.3">
      <c r="A17" s="6" t="s">
        <v>1</v>
      </c>
      <c r="B17" s="17" t="s">
        <v>2</v>
      </c>
      <c r="C17" s="18" t="s">
        <v>5</v>
      </c>
      <c r="D17" s="32" t="s">
        <v>6</v>
      </c>
      <c r="E17" s="32" t="s">
        <v>6</v>
      </c>
      <c r="F17" s="33" t="s">
        <v>6</v>
      </c>
    </row>
    <row r="18" spans="1:6" ht="24.95" customHeight="1" x14ac:dyDescent="0.25">
      <c r="A18" s="9">
        <v>2310</v>
      </c>
      <c r="B18" s="15"/>
      <c r="C18" s="11" t="s">
        <v>9</v>
      </c>
      <c r="D18" s="50">
        <f>SUM(D19:D21)</f>
        <v>85500</v>
      </c>
      <c r="E18" s="25">
        <f t="shared" ref="E18:F18" si="0">SUM(E19:E21)</f>
        <v>103000</v>
      </c>
      <c r="F18" s="57">
        <f t="shared" si="0"/>
        <v>105000</v>
      </c>
    </row>
    <row r="19" spans="1:6" ht="24.95" customHeight="1" x14ac:dyDescent="0.25">
      <c r="A19" s="14"/>
      <c r="B19" s="16">
        <v>5161</v>
      </c>
      <c r="C19" s="12" t="s">
        <v>18</v>
      </c>
      <c r="D19" s="51">
        <v>500</v>
      </c>
      <c r="E19" s="26">
        <v>0</v>
      </c>
      <c r="F19" s="27">
        <v>0</v>
      </c>
    </row>
    <row r="20" spans="1:6" ht="24.95" customHeight="1" x14ac:dyDescent="0.25">
      <c r="A20" s="14"/>
      <c r="B20" s="16">
        <v>5169</v>
      </c>
      <c r="C20" s="12" t="s">
        <v>19</v>
      </c>
      <c r="D20" s="51">
        <v>85000</v>
      </c>
      <c r="E20" s="26">
        <v>103000</v>
      </c>
      <c r="F20" s="27">
        <v>105000</v>
      </c>
    </row>
    <row r="21" spans="1:6" ht="24.95" customHeight="1" thickBot="1" x14ac:dyDescent="0.3">
      <c r="A21" s="10"/>
      <c r="B21" s="5">
        <v>5175</v>
      </c>
      <c r="C21" s="13" t="s">
        <v>20</v>
      </c>
      <c r="D21" s="53">
        <v>0</v>
      </c>
      <c r="E21" s="28">
        <v>0</v>
      </c>
      <c r="F21" s="29">
        <v>0</v>
      </c>
    </row>
    <row r="22" spans="1:6" ht="24.95" customHeight="1" x14ac:dyDescent="0.25">
      <c r="A22" s="9">
        <v>6310</v>
      </c>
      <c r="B22" s="15"/>
      <c r="C22" s="11" t="s">
        <v>8</v>
      </c>
      <c r="D22" s="46">
        <f>D23</f>
        <v>4500</v>
      </c>
      <c r="E22" s="46">
        <f>E23</f>
        <v>4000</v>
      </c>
      <c r="F22" s="46">
        <f>F23</f>
        <v>5000</v>
      </c>
    </row>
    <row r="23" spans="1:6" ht="24.95" customHeight="1" thickBot="1" x14ac:dyDescent="0.3">
      <c r="A23" s="10"/>
      <c r="B23" s="5">
        <v>5163</v>
      </c>
      <c r="C23" s="13" t="s">
        <v>21</v>
      </c>
      <c r="D23" s="34">
        <v>4500</v>
      </c>
      <c r="E23" s="34">
        <v>4000</v>
      </c>
      <c r="F23" s="34">
        <v>5000</v>
      </c>
    </row>
    <row r="24" spans="1:6" ht="24.95" customHeight="1" thickBot="1" x14ac:dyDescent="0.3">
      <c r="A24" s="69" t="s">
        <v>12</v>
      </c>
      <c r="B24" s="70"/>
      <c r="C24" s="70"/>
      <c r="D24" s="30">
        <f>SUM(D18,D22)</f>
        <v>90000</v>
      </c>
      <c r="E24" s="30">
        <f>E22+E18</f>
        <v>107000</v>
      </c>
      <c r="F24" s="31">
        <f>F22+F18</f>
        <v>110000</v>
      </c>
    </row>
    <row r="25" spans="1:6" ht="24.95" customHeight="1" thickBot="1" x14ac:dyDescent="0.3">
      <c r="A25" s="1"/>
      <c r="B25" s="1"/>
      <c r="C25" s="1"/>
      <c r="D25" s="35"/>
      <c r="E25" s="35"/>
      <c r="F25" s="35"/>
    </row>
    <row r="26" spans="1:6" ht="24.95" customHeight="1" thickBot="1" x14ac:dyDescent="0.3">
      <c r="A26" s="73" t="s">
        <v>4</v>
      </c>
      <c r="B26" s="74"/>
      <c r="C26" s="74"/>
      <c r="D26" s="36">
        <f>D13-D24</f>
        <v>107000</v>
      </c>
      <c r="E26" s="36">
        <f>E13-E24</f>
        <v>125000</v>
      </c>
      <c r="F26" s="37">
        <f>F13-F24</f>
        <v>128000</v>
      </c>
    </row>
    <row r="27" spans="1:6" ht="24.95" customHeight="1" x14ac:dyDescent="0.25">
      <c r="A27" s="3"/>
      <c r="B27" s="3"/>
      <c r="C27" s="3"/>
      <c r="D27" s="3"/>
      <c r="E27" s="3"/>
      <c r="F27" s="3"/>
    </row>
    <row r="28" spans="1:6" ht="24.95" customHeight="1" x14ac:dyDescent="0.25">
      <c r="A28" s="4"/>
      <c r="B28" s="4"/>
      <c r="C28" s="4"/>
      <c r="D28" s="4"/>
      <c r="E28" s="38"/>
      <c r="F28" s="3"/>
    </row>
    <row r="29" spans="1:6" ht="24.95" customHeight="1" thickBot="1" x14ac:dyDescent="0.3">
      <c r="A29" s="3"/>
      <c r="B29" s="3"/>
      <c r="C29" s="3"/>
      <c r="D29" s="3"/>
      <c r="E29" s="3"/>
      <c r="F29" s="39"/>
    </row>
    <row r="30" spans="1:6" ht="24.95" customHeight="1" x14ac:dyDescent="0.25">
      <c r="A30" s="3"/>
      <c r="B30" s="3"/>
      <c r="C30" s="3"/>
      <c r="D30" s="64" t="s">
        <v>24</v>
      </c>
      <c r="E30" s="64" t="s">
        <v>25</v>
      </c>
      <c r="F30" s="64" t="s">
        <v>26</v>
      </c>
    </row>
    <row r="31" spans="1:6" ht="24.95" customHeight="1" thickBot="1" x14ac:dyDescent="0.3">
      <c r="A31" s="72" t="s">
        <v>10</v>
      </c>
      <c r="B31" s="72"/>
      <c r="C31" s="3"/>
      <c r="D31" s="76"/>
      <c r="E31" s="76"/>
      <c r="F31" s="76"/>
    </row>
    <row r="32" spans="1:6" ht="24.95" customHeight="1" thickBot="1" x14ac:dyDescent="0.3">
      <c r="A32" s="6" t="s">
        <v>1</v>
      </c>
      <c r="B32" s="7" t="s">
        <v>2</v>
      </c>
      <c r="C32" s="21" t="s">
        <v>5</v>
      </c>
      <c r="D32" s="40" t="s">
        <v>6</v>
      </c>
      <c r="E32" s="40" t="s">
        <v>6</v>
      </c>
      <c r="F32" s="40" t="s">
        <v>6</v>
      </c>
    </row>
    <row r="33" spans="1:9" ht="24.95" customHeight="1" x14ac:dyDescent="0.25">
      <c r="A33" s="19"/>
      <c r="B33" s="20">
        <v>8115</v>
      </c>
      <c r="C33" s="22" t="s">
        <v>10</v>
      </c>
      <c r="D33" s="41">
        <v>913713</v>
      </c>
      <c r="E33" s="41">
        <f>E34</f>
        <v>-125000</v>
      </c>
      <c r="F33" s="41">
        <f>SUM(F34:F35)</f>
        <v>892713</v>
      </c>
    </row>
    <row r="34" spans="1:9" ht="24.95" customHeight="1" thickBot="1" x14ac:dyDescent="0.3">
      <c r="A34" s="10"/>
      <c r="B34" s="5"/>
      <c r="C34" s="23" t="s">
        <v>14</v>
      </c>
      <c r="D34" s="42">
        <f>D26*-1</f>
        <v>-107000</v>
      </c>
      <c r="E34" s="42">
        <f>E26*-1</f>
        <v>-125000</v>
      </c>
      <c r="F34" s="42">
        <f>F26*-1</f>
        <v>-128000</v>
      </c>
    </row>
    <row r="35" spans="1:9" ht="24.95" customHeight="1" thickBot="1" x14ac:dyDescent="0.3">
      <c r="A35" s="48"/>
      <c r="B35" s="48">
        <v>8128</v>
      </c>
      <c r="C35" s="49" t="s">
        <v>22</v>
      </c>
      <c r="D35" s="54">
        <f>D33-D34</f>
        <v>1020713</v>
      </c>
      <c r="E35" s="54">
        <v>0</v>
      </c>
      <c r="F35" s="58">
        <v>1020713</v>
      </c>
    </row>
    <row r="36" spans="1:9" ht="24.95" customHeight="1" thickBot="1" x14ac:dyDescent="0.3">
      <c r="A36" s="69" t="s">
        <v>13</v>
      </c>
      <c r="B36" s="70"/>
      <c r="C36" s="71"/>
      <c r="D36" s="43">
        <f>D33</f>
        <v>913713</v>
      </c>
      <c r="E36" s="43">
        <f>E33</f>
        <v>-125000</v>
      </c>
      <c r="F36" s="44">
        <f>SUM(F33)</f>
        <v>892713</v>
      </c>
    </row>
    <row r="37" spans="1:9" ht="24.95" customHeight="1" x14ac:dyDescent="0.25">
      <c r="A37" s="3"/>
      <c r="B37" s="3"/>
      <c r="C37" s="3"/>
      <c r="D37" s="3"/>
      <c r="I37" s="61"/>
    </row>
    <row r="38" spans="1:9" ht="24.95" customHeight="1" x14ac:dyDescent="0.25">
      <c r="A38" s="3"/>
      <c r="B38" s="3"/>
      <c r="C38" s="3"/>
      <c r="D38" s="3"/>
      <c r="E38" s="60"/>
      <c r="F38" s="60"/>
    </row>
    <row r="39" spans="1:9" ht="24.95" customHeight="1" x14ac:dyDescent="0.25">
      <c r="A39" s="75" t="s">
        <v>29</v>
      </c>
      <c r="B39" s="75"/>
      <c r="C39" s="75"/>
      <c r="D39" s="3"/>
      <c r="E39" s="60"/>
      <c r="F39" s="60"/>
    </row>
    <row r="40" spans="1:9" ht="24.95" customHeight="1" x14ac:dyDescent="0.25">
      <c r="A40" s="1"/>
      <c r="B40" s="1"/>
      <c r="C40" s="1"/>
      <c r="D40" s="1"/>
      <c r="E40" s="60"/>
      <c r="F40" s="60"/>
    </row>
    <row r="41" spans="1:9" ht="24.95" customHeight="1" x14ac:dyDescent="0.25">
      <c r="D41" s="1"/>
      <c r="E41" s="60"/>
      <c r="F41" s="60"/>
    </row>
    <row r="42" spans="1:9" ht="24.95" customHeight="1" x14ac:dyDescent="0.25">
      <c r="A42" s="77"/>
      <c r="B42" s="77"/>
      <c r="C42" s="77"/>
      <c r="D42" t="s">
        <v>30</v>
      </c>
      <c r="I42" s="55"/>
    </row>
    <row r="43" spans="1:9" ht="24.95" customHeight="1" x14ac:dyDescent="0.25">
      <c r="A43" s="1" t="s">
        <v>27</v>
      </c>
      <c r="B43" s="1"/>
      <c r="C43" s="3"/>
      <c r="D43" s="3"/>
    </row>
    <row r="44" spans="1:9" ht="24.95" customHeight="1" x14ac:dyDescent="0.25">
      <c r="A44" s="1" t="s">
        <v>28</v>
      </c>
      <c r="B44" s="1"/>
      <c r="C44" s="1"/>
      <c r="D44" s="1"/>
    </row>
    <row r="45" spans="1:9" ht="24.95" customHeight="1" x14ac:dyDescent="0.25">
      <c r="A45" s="75"/>
      <c r="B45" s="75"/>
      <c r="C45" s="1"/>
      <c r="D45" s="1"/>
    </row>
    <row r="46" spans="1:9" ht="24.95" customHeight="1" x14ac:dyDescent="0.25">
      <c r="A46" s="3"/>
      <c r="B46" s="1"/>
      <c r="C46" s="1"/>
      <c r="D46" s="1"/>
    </row>
    <row r="47" spans="1:9" ht="24.95" customHeight="1" x14ac:dyDescent="0.25">
      <c r="A47" s="3"/>
      <c r="B47" s="1"/>
      <c r="C47" s="1"/>
      <c r="D47" s="1"/>
    </row>
    <row r="48" spans="1:9" ht="24.95" customHeight="1" x14ac:dyDescent="0.25">
      <c r="A48" s="3"/>
      <c r="B48" s="1"/>
      <c r="C48" s="1"/>
      <c r="D48" s="1"/>
    </row>
    <row r="49" spans="1:11" ht="24.95" customHeight="1" x14ac:dyDescent="0.25">
      <c r="A49" s="3"/>
      <c r="B49" s="1"/>
      <c r="C49" s="1"/>
      <c r="D49" s="1"/>
    </row>
    <row r="50" spans="1:11" ht="24.95" customHeight="1" x14ac:dyDescent="0.25">
      <c r="A50" s="1"/>
      <c r="B50" s="1"/>
      <c r="C50" s="1"/>
      <c r="D50" s="1"/>
    </row>
    <row r="51" spans="1:11" ht="24.95" customHeight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1:11" ht="24.95" customHeight="1" x14ac:dyDescent="0.2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1:11" ht="24.95" customHeight="1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 ht="24.95" customHeight="1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24.95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</row>
  </sheetData>
  <mergeCells count="19">
    <mergeCell ref="E6:E7"/>
    <mergeCell ref="F6:F7"/>
    <mergeCell ref="E15:E16"/>
    <mergeCell ref="F15:F16"/>
    <mergeCell ref="E30:E31"/>
    <mergeCell ref="F30:F31"/>
    <mergeCell ref="A36:C36"/>
    <mergeCell ref="A31:B31"/>
    <mergeCell ref="A26:C26"/>
    <mergeCell ref="A45:B45"/>
    <mergeCell ref="D30:D31"/>
    <mergeCell ref="A39:C39"/>
    <mergeCell ref="A42:C42"/>
    <mergeCell ref="A2:C2"/>
    <mergeCell ref="A4:D4"/>
    <mergeCell ref="D6:D7"/>
    <mergeCell ref="A13:C13"/>
    <mergeCell ref="A24:C24"/>
    <mergeCell ref="D15:D16"/>
  </mergeCells>
  <pageMargins left="0.31496062992125984" right="0.31496062992125984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2023-11-20T11:58:24Z</dcterms:modified>
</cp:coreProperties>
</file>